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expenses'!$A$1:$E$18</definedName>
    <definedName name="_xlnm.Print_Area" localSheetId="2">'Gifts and Benefits'!$A$1:$E$15</definedName>
    <definedName name="_xlnm.Print_Area" localSheetId="1">Hospitality!$A$1:$F$18</definedName>
    <definedName name="_xlnm.Print_Area" localSheetId="0">Travel!$A$1:$E$80</definedName>
  </definedNames>
  <calcPr calcId="145621"/>
</workbook>
</file>

<file path=xl/calcChain.xml><?xml version="1.0" encoding="utf-8"?>
<calcChain xmlns="http://schemas.openxmlformats.org/spreadsheetml/2006/main">
  <c r="B73" i="1" l="1"/>
  <c r="B74" i="1"/>
  <c r="B57" i="1"/>
  <c r="B50" i="1"/>
  <c r="B48" i="1"/>
  <c r="B42" i="1"/>
  <c r="B39" i="1"/>
  <c r="B36" i="1"/>
  <c r="B33" i="1"/>
  <c r="B21" i="1"/>
  <c r="B19" i="1"/>
  <c r="B67" i="1" l="1"/>
  <c r="B10" i="1"/>
  <c r="B3" i="2" l="1"/>
  <c r="B16" i="3" l="1"/>
  <c r="D13" i="4"/>
  <c r="B15" i="2"/>
  <c r="B4" i="3"/>
  <c r="B3" i="3"/>
  <c r="B2" i="3"/>
  <c r="B4" i="4"/>
  <c r="B3" i="4"/>
  <c r="B2" i="4"/>
  <c r="B4" i="2"/>
  <c r="B2" i="2"/>
  <c r="B78" i="1"/>
  <c r="B14" i="1"/>
  <c r="B79" i="1" l="1"/>
</calcChain>
</file>

<file path=xl/sharedStrings.xml><?xml version="1.0" encoding="utf-8"?>
<sst xmlns="http://schemas.openxmlformats.org/spreadsheetml/2006/main" count="151" uniqueCount="78">
  <si>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</si>
  <si>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</si>
  <si>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</si>
  <si>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</si>
  <si>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</si>
  <si>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</si>
  <si>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</si>
  <si>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</si>
  <si>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</si>
  <si>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</si>
  <si>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</si>
  <si>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</si>
  <si>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</si>
  <si>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</si>
  <si>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</si>
  <si>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</si>
  <si>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</si>
  <si>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</si>
  <si>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</si>
  <si>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</si>
  <si>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</si>
  <si>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</si>
  <si>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</si>
  <si>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</si>
  <si>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</si>
  <si>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</si>
  <si>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Offered by 
(who made the offer?)</t>
  </si>
  <si>
    <t>International Travel (including  travel within NZ at beginning and end of overseas trip)**</t>
  </si>
  <si>
    <t>Description ** (e.g. event tickets,  etc)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</si>
  <si>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</si>
  <si>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</si>
  <si>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</si>
  <si>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</si>
  <si>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</t>
  </si>
  <si>
    <t>All hospitality expenses provided by the CE in the context of his/her job to anyone external to the Public Service or statutory Crown entities.</t>
  </si>
  <si>
    <t>Comments</t>
  </si>
  <si>
    <t>Air Travel</t>
  </si>
  <si>
    <t>Airfares</t>
  </si>
  <si>
    <t>Hotel</t>
  </si>
  <si>
    <t>27 - 30 March 2017</t>
  </si>
  <si>
    <t>Cost (NZ$)
(exc GST )</t>
  </si>
  <si>
    <t>Electoral Commission</t>
  </si>
  <si>
    <t>Alicia Wright</t>
  </si>
  <si>
    <t>1 July 2016 to 30 June 2017</t>
  </si>
  <si>
    <t>Attending the Electoral Council of Australia and New Zealand (ECANZ) meeting and the Pacific Islands, Australia and New Zealand Electoral Administrators (PIANZEA) Advisory Group (PAG) Meeting.  3 days in Canberra</t>
  </si>
  <si>
    <t>Cost ($)
(exc GST )</t>
  </si>
  <si>
    <t>Travel to Auckland re preparations for the Mt Roskill By-election</t>
  </si>
  <si>
    <t>Taxi Fares</t>
  </si>
  <si>
    <t>Regional Visit - Auckland</t>
  </si>
  <si>
    <t>Flights</t>
  </si>
  <si>
    <t>Parking</t>
  </si>
  <si>
    <t>Offsite business meeting</t>
  </si>
  <si>
    <t>Regional Visits - Palmerston North &amp; Otaki</t>
  </si>
  <si>
    <t>Rental Car</t>
  </si>
  <si>
    <t>Rental</t>
  </si>
  <si>
    <t>Regional Visit - Christchurch &amp; Dunedin</t>
  </si>
  <si>
    <t>Regional Visit Christchurch</t>
  </si>
  <si>
    <t>Taxi Fare</t>
  </si>
  <si>
    <t>ROE Office Visit</t>
  </si>
  <si>
    <t>Regional visit - Auckland</t>
  </si>
  <si>
    <t>Regional Visits - Hamilton, Rotorua &amp; Tauranga</t>
  </si>
  <si>
    <t>Rental car</t>
  </si>
  <si>
    <t>Petrol</t>
  </si>
  <si>
    <t>22 - 23 Feb 2017</t>
  </si>
  <si>
    <t>Regional Visits - Mt Albert Electorate re By-election preparations &amp; visit Whangarei ROE Office</t>
  </si>
  <si>
    <t>Electorate Visit -  Mt Albert post By-Election</t>
  </si>
  <si>
    <t>15 - 16 June 2017</t>
  </si>
  <si>
    <t xml:space="preserve">Regional Visits - Auckland and the Field days stand in Hamilton </t>
  </si>
  <si>
    <t>Coffee/Food</t>
  </si>
  <si>
    <t>There is no information to disclose for the Period</t>
  </si>
  <si>
    <t>Wellington</t>
  </si>
  <si>
    <t xml:space="preserve">Comment / explanation </t>
  </si>
  <si>
    <t>Nature</t>
  </si>
  <si>
    <t>Cost ($)
(exc GST)</t>
  </si>
  <si>
    <t xml:space="preserve">Purpose of trip </t>
  </si>
  <si>
    <t xml:space="preserve">Purpose </t>
  </si>
  <si>
    <t>Estimated value (NZ$)
(exc GST )</t>
  </si>
  <si>
    <t>Gifts and Benefits over $50 annual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</si>
</sst>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6" borderId="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5" fontId="6" fillId="0" borderId="13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 indent="2"/>
    </xf>
    <xf numFmtId="15" fontId="6" fillId="0" borderId="0" xfId="0" applyNumberFormat="1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4" fillId="7" borderId="17" xfId="0" applyFont="1" applyFill="1" applyBorder="1" applyAlignment="1">
      <alignment vertical="center" wrapText="1" readingOrder="1"/>
    </xf>
    <xf numFmtId="0" fontId="0" fillId="0" borderId="18" xfId="0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15" fontId="6" fillId="0" borderId="22" xfId="0" applyNumberFormat="1" applyFont="1" applyFill="1" applyBorder="1" applyAlignment="1">
      <alignment horizontal="left" vertical="top" wrapText="1"/>
    </xf>
    <xf numFmtId="15" fontId="6" fillId="0" borderId="22" xfId="0" applyNumberFormat="1" applyFont="1" applyFill="1" applyBorder="1" applyAlignment="1">
      <alignment horizontal="left" wrapText="1"/>
    </xf>
    <xf numFmtId="0" fontId="1" fillId="8" borderId="19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5" borderId="19" xfId="0" applyFont="1" applyFill="1" applyBorder="1" applyAlignment="1">
      <alignment vertical="center" readingOrder="1"/>
    </xf>
    <xf numFmtId="0" fontId="0" fillId="0" borderId="18" xfId="0" applyFill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2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19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20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19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19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 indent="2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abSelected="1" topLeftCell="A47" zoomScaleNormal="100" workbookViewId="0">
      <selection activeCell="C33" sqref="C33:C34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73.28515625" style="1" customWidth="1"/>
    <col min="4" max="4" width="27.5703125" style="1" customWidth="1"/>
    <col min="5" max="5" width="3" style="1" customWidth="1"/>
    <col min="6" max="16384" width="9.140625" style="1"/>
  </cols>
  <sheetData>
    <row r="1" spans="1:5" ht="24" customHeight="1" x14ac:dyDescent="0.2">
      <c r="A1" s="108" t="s">
        <v>24</v>
      </c>
      <c r="B1" s="109"/>
      <c r="C1" s="109"/>
      <c r="D1" s="109"/>
      <c r="E1" s="88"/>
    </row>
    <row r="2" spans="1:5" ht="36" customHeight="1" x14ac:dyDescent="0.2">
      <c r="A2" s="89" t="s">
        <v>8</v>
      </c>
      <c r="B2" s="114" t="s">
        <v>41</v>
      </c>
      <c r="C2" s="114"/>
      <c r="D2" s="114"/>
      <c r="E2" s="90"/>
    </row>
    <row r="3" spans="1:5" ht="36" customHeight="1" x14ac:dyDescent="0.2">
      <c r="A3" s="89" t="s">
        <v>9</v>
      </c>
      <c r="B3" s="115" t="s">
        <v>42</v>
      </c>
      <c r="C3" s="115"/>
      <c r="D3" s="115"/>
      <c r="E3" s="90"/>
    </row>
    <row r="4" spans="1:5" ht="36" customHeight="1" x14ac:dyDescent="0.2">
      <c r="A4" s="89" t="s">
        <v>3</v>
      </c>
      <c r="B4" s="115" t="s">
        <v>43</v>
      </c>
      <c r="C4" s="115"/>
      <c r="D4" s="115"/>
      <c r="E4" s="90"/>
    </row>
    <row r="5" spans="1:5" s="3" customFormat="1" ht="18.75" customHeight="1" x14ac:dyDescent="0.2">
      <c r="A5" s="116" t="s">
        <v>10</v>
      </c>
      <c r="B5" s="117"/>
      <c r="C5" s="117"/>
      <c r="D5" s="117"/>
      <c r="E5" s="91"/>
    </row>
    <row r="6" spans="1:5" s="3" customFormat="1" ht="35.25" customHeight="1" x14ac:dyDescent="0.2">
      <c r="A6" s="118" t="s">
        <v>32</v>
      </c>
      <c r="B6" s="119"/>
      <c r="C6" s="119"/>
      <c r="D6" s="119"/>
      <c r="E6" s="91"/>
    </row>
    <row r="7" spans="1:5" s="4" customFormat="1" ht="19.5" customHeight="1" x14ac:dyDescent="0.2">
      <c r="A7" s="112" t="s">
        <v>27</v>
      </c>
      <c r="B7" s="113"/>
      <c r="C7" s="113"/>
      <c r="D7" s="113"/>
      <c r="E7" s="92"/>
    </row>
    <row r="8" spans="1:5" s="39" customFormat="1" ht="38.25" x14ac:dyDescent="0.2">
      <c r="A8" s="93" t="s">
        <v>25</v>
      </c>
      <c r="B8" s="38" t="s">
        <v>40</v>
      </c>
      <c r="C8" s="38" t="s">
        <v>74</v>
      </c>
      <c r="D8" s="38" t="s">
        <v>18</v>
      </c>
      <c r="E8" s="94"/>
    </row>
    <row r="9" spans="1:5" x14ac:dyDescent="0.2">
      <c r="A9" s="95"/>
      <c r="B9" s="79"/>
      <c r="C9" s="79"/>
      <c r="D9" s="79"/>
      <c r="E9" s="90"/>
    </row>
    <row r="10" spans="1:5" ht="65.25" customHeight="1" x14ac:dyDescent="0.2">
      <c r="A10" s="96" t="s">
        <v>39</v>
      </c>
      <c r="B10" s="81">
        <f>1169+32</f>
        <v>1201</v>
      </c>
      <c r="C10" s="124" t="s">
        <v>44</v>
      </c>
      <c r="D10" s="82" t="s">
        <v>37</v>
      </c>
      <c r="E10" s="90"/>
    </row>
    <row r="11" spans="1:5" ht="12.75" customHeight="1" x14ac:dyDescent="0.2">
      <c r="A11" s="97"/>
      <c r="B11" s="84">
        <v>761.95</v>
      </c>
      <c r="C11" s="125"/>
      <c r="D11" s="85" t="s">
        <v>38</v>
      </c>
      <c r="E11" s="90"/>
    </row>
    <row r="12" spans="1:5" x14ac:dyDescent="0.2">
      <c r="A12" s="95"/>
      <c r="B12" s="79"/>
      <c r="C12" s="79"/>
      <c r="D12" s="79"/>
      <c r="E12" s="90"/>
    </row>
    <row r="13" spans="1:5" hidden="1" x14ac:dyDescent="0.2">
      <c r="A13" s="95"/>
      <c r="B13" s="79"/>
      <c r="C13" s="79"/>
      <c r="D13" s="79"/>
      <c r="E13" s="90"/>
    </row>
    <row r="14" spans="1:5" ht="19.5" customHeight="1" x14ac:dyDescent="0.2">
      <c r="A14" s="98" t="s">
        <v>4</v>
      </c>
      <c r="B14" s="57">
        <f>SUM(B9:B13)</f>
        <v>1962.95</v>
      </c>
      <c r="C14" s="79"/>
      <c r="D14" s="79"/>
      <c r="E14" s="90"/>
    </row>
    <row r="15" spans="1:5" s="4" customFormat="1" ht="19.5" customHeight="1" x14ac:dyDescent="0.2">
      <c r="A15" s="120" t="s">
        <v>16</v>
      </c>
      <c r="B15" s="121"/>
      <c r="C15" s="121"/>
      <c r="D15" s="6"/>
      <c r="E15" s="92"/>
    </row>
    <row r="16" spans="1:5" s="39" customFormat="1" ht="37.5" customHeight="1" x14ac:dyDescent="0.2">
      <c r="A16" s="93" t="s">
        <v>25</v>
      </c>
      <c r="B16" s="38" t="s">
        <v>45</v>
      </c>
      <c r="C16" s="38" t="s">
        <v>33</v>
      </c>
      <c r="D16" s="38" t="s">
        <v>17</v>
      </c>
      <c r="E16" s="94"/>
    </row>
    <row r="17" spans="1:5" x14ac:dyDescent="0.2">
      <c r="A17" s="95"/>
      <c r="B17" s="79"/>
      <c r="C17" s="79"/>
      <c r="D17" s="79"/>
      <c r="E17" s="90"/>
    </row>
    <row r="18" spans="1:5" ht="12.75" customHeight="1" x14ac:dyDescent="0.2">
      <c r="A18" s="97">
        <v>42695</v>
      </c>
      <c r="B18" s="84">
        <v>251.41</v>
      </c>
      <c r="C18" s="124" t="s">
        <v>46</v>
      </c>
      <c r="D18" s="85" t="s">
        <v>36</v>
      </c>
      <c r="E18" s="90"/>
    </row>
    <row r="19" spans="1:5" x14ac:dyDescent="0.2">
      <c r="A19" s="97"/>
      <c r="B19" s="84">
        <f>(30.26*1.1)+26.4</f>
        <v>59.686</v>
      </c>
      <c r="C19" s="124"/>
      <c r="D19" s="85" t="s">
        <v>47</v>
      </c>
      <c r="E19" s="90"/>
    </row>
    <row r="20" spans="1:5" x14ac:dyDescent="0.2">
      <c r="A20" s="97"/>
      <c r="B20" s="84"/>
      <c r="C20" s="86"/>
      <c r="D20" s="85"/>
      <c r="E20" s="90"/>
    </row>
    <row r="21" spans="1:5" x14ac:dyDescent="0.2">
      <c r="A21" s="97">
        <v>42753</v>
      </c>
      <c r="B21" s="84">
        <f>75.07+205.41</f>
        <v>280.48</v>
      </c>
      <c r="C21" s="124" t="s">
        <v>48</v>
      </c>
      <c r="D21" s="85" t="s">
        <v>49</v>
      </c>
      <c r="E21" s="90"/>
    </row>
    <row r="22" spans="1:5" x14ac:dyDescent="0.2">
      <c r="A22" s="97"/>
      <c r="B22" s="84">
        <v>20.61</v>
      </c>
      <c r="C22" s="124"/>
      <c r="D22" s="85" t="s">
        <v>68</v>
      </c>
      <c r="E22" s="90"/>
    </row>
    <row r="23" spans="1:5" x14ac:dyDescent="0.2">
      <c r="A23" s="97"/>
      <c r="B23" s="84">
        <v>29.57</v>
      </c>
      <c r="C23" s="124"/>
      <c r="D23" s="85" t="s">
        <v>50</v>
      </c>
      <c r="E23" s="90"/>
    </row>
    <row r="24" spans="1:5" x14ac:dyDescent="0.2">
      <c r="A24" s="97"/>
      <c r="B24" s="84"/>
      <c r="C24" s="86"/>
      <c r="D24" s="85"/>
      <c r="E24" s="90"/>
    </row>
    <row r="25" spans="1:5" x14ac:dyDescent="0.2">
      <c r="A25" s="97">
        <v>42783</v>
      </c>
      <c r="B25" s="84">
        <v>95.56</v>
      </c>
      <c r="C25" s="86" t="s">
        <v>52</v>
      </c>
      <c r="D25" s="85" t="s">
        <v>53</v>
      </c>
      <c r="E25" s="90"/>
    </row>
    <row r="26" spans="1:5" x14ac:dyDescent="0.2">
      <c r="A26" s="97"/>
      <c r="B26" s="84"/>
      <c r="C26" s="86"/>
      <c r="D26" s="85"/>
      <c r="E26" s="90"/>
    </row>
    <row r="27" spans="1:5" x14ac:dyDescent="0.2">
      <c r="A27" s="97" t="s">
        <v>63</v>
      </c>
      <c r="B27" s="84">
        <v>615.1</v>
      </c>
      <c r="C27" s="124" t="s">
        <v>64</v>
      </c>
      <c r="D27" s="85" t="s">
        <v>49</v>
      </c>
      <c r="E27" s="90"/>
    </row>
    <row r="28" spans="1:5" x14ac:dyDescent="0.2">
      <c r="A28" s="97"/>
      <c r="B28" s="84">
        <v>22.16</v>
      </c>
      <c r="C28" s="125"/>
      <c r="D28" s="85" t="s">
        <v>68</v>
      </c>
      <c r="E28" s="90"/>
    </row>
    <row r="29" spans="1:5" ht="12.75" customHeight="1" x14ac:dyDescent="0.2">
      <c r="A29" s="97"/>
      <c r="B29" s="84">
        <v>20.86</v>
      </c>
      <c r="C29" s="125"/>
      <c r="D29" s="85" t="s">
        <v>68</v>
      </c>
      <c r="E29" s="90"/>
    </row>
    <row r="30" spans="1:5" ht="12.75" customHeight="1" x14ac:dyDescent="0.2">
      <c r="A30" s="97"/>
      <c r="B30" s="84">
        <v>58.66</v>
      </c>
      <c r="C30" s="125"/>
      <c r="D30" s="85" t="s">
        <v>53</v>
      </c>
      <c r="E30" s="90"/>
    </row>
    <row r="31" spans="1:5" ht="12.75" customHeight="1" x14ac:dyDescent="0.2">
      <c r="A31" s="97"/>
      <c r="B31" s="84">
        <v>108.7</v>
      </c>
      <c r="C31" s="125"/>
      <c r="D31" s="85" t="s">
        <v>38</v>
      </c>
      <c r="E31" s="90"/>
    </row>
    <row r="32" spans="1:5" x14ac:dyDescent="0.2">
      <c r="A32" s="97"/>
      <c r="B32" s="84"/>
      <c r="C32" s="86"/>
      <c r="D32" s="85"/>
      <c r="E32" s="90"/>
    </row>
    <row r="33" spans="1:5" x14ac:dyDescent="0.2">
      <c r="A33" s="97">
        <v>42793</v>
      </c>
      <c r="B33" s="84">
        <f>368.26+147.87</f>
        <v>516.13</v>
      </c>
      <c r="C33" s="124" t="s">
        <v>65</v>
      </c>
      <c r="D33" s="85" t="s">
        <v>49</v>
      </c>
      <c r="E33" s="90"/>
    </row>
    <row r="34" spans="1:5" x14ac:dyDescent="0.2">
      <c r="A34" s="97"/>
      <c r="B34" s="84">
        <v>44.7</v>
      </c>
      <c r="C34" s="150"/>
      <c r="D34" s="85" t="s">
        <v>54</v>
      </c>
      <c r="E34" s="90"/>
    </row>
    <row r="35" spans="1:5" x14ac:dyDescent="0.2">
      <c r="A35" s="97"/>
      <c r="B35" s="84"/>
      <c r="C35" s="86"/>
      <c r="D35" s="85"/>
      <c r="E35" s="90"/>
    </row>
    <row r="36" spans="1:5" x14ac:dyDescent="0.2">
      <c r="A36" s="97">
        <v>42801</v>
      </c>
      <c r="B36" s="84">
        <f>216.37+219.48+197.45</f>
        <v>633.29999999999995</v>
      </c>
      <c r="C36" s="124" t="s">
        <v>55</v>
      </c>
      <c r="D36" s="85" t="s">
        <v>49</v>
      </c>
      <c r="E36" s="90"/>
    </row>
    <row r="37" spans="1:5" x14ac:dyDescent="0.2">
      <c r="A37" s="97"/>
      <c r="B37" s="84">
        <v>4.09</v>
      </c>
      <c r="C37" s="125"/>
      <c r="D37" s="85" t="s">
        <v>68</v>
      </c>
      <c r="E37" s="90"/>
    </row>
    <row r="38" spans="1:5" x14ac:dyDescent="0.2">
      <c r="A38" s="97"/>
      <c r="B38" s="84"/>
      <c r="C38" s="86"/>
      <c r="D38" s="85"/>
      <c r="E38" s="90"/>
    </row>
    <row r="39" spans="1:5" x14ac:dyDescent="0.2">
      <c r="A39" s="97">
        <v>42808</v>
      </c>
      <c r="B39" s="84">
        <f>188.31+231.24</f>
        <v>419.55</v>
      </c>
      <c r="C39" s="124" t="s">
        <v>56</v>
      </c>
      <c r="D39" s="85" t="s">
        <v>49</v>
      </c>
      <c r="E39" s="90"/>
    </row>
    <row r="40" spans="1:5" x14ac:dyDescent="0.2">
      <c r="A40" s="97"/>
      <c r="B40" s="84">
        <v>29.57</v>
      </c>
      <c r="C40" s="125"/>
      <c r="D40" s="85" t="s">
        <v>50</v>
      </c>
      <c r="E40" s="90"/>
    </row>
    <row r="41" spans="1:5" x14ac:dyDescent="0.2">
      <c r="A41" s="97"/>
      <c r="B41" s="84"/>
      <c r="C41" s="86"/>
      <c r="D41" s="85"/>
      <c r="E41" s="90"/>
    </row>
    <row r="42" spans="1:5" x14ac:dyDescent="0.2">
      <c r="A42" s="97">
        <v>42811</v>
      </c>
      <c r="B42" s="84">
        <f>210.74+216.93+198.08</f>
        <v>625.75</v>
      </c>
      <c r="C42" s="124" t="s">
        <v>55</v>
      </c>
      <c r="D42" s="85" t="s">
        <v>49</v>
      </c>
      <c r="E42" s="90"/>
    </row>
    <row r="43" spans="1:5" x14ac:dyDescent="0.2">
      <c r="A43" s="97"/>
      <c r="B43" s="84">
        <v>12.96</v>
      </c>
      <c r="C43" s="125"/>
      <c r="D43" s="85" t="s">
        <v>68</v>
      </c>
      <c r="E43" s="90"/>
    </row>
    <row r="44" spans="1:5" x14ac:dyDescent="0.2">
      <c r="A44" s="97"/>
      <c r="B44" s="84">
        <v>6.78</v>
      </c>
      <c r="C44" s="125"/>
      <c r="D44" s="85" t="s">
        <v>68</v>
      </c>
      <c r="E44" s="90"/>
    </row>
    <row r="45" spans="1:5" x14ac:dyDescent="0.2">
      <c r="A45" s="97"/>
      <c r="B45" s="84">
        <v>165.22</v>
      </c>
      <c r="C45" s="125"/>
      <c r="D45" s="85" t="s">
        <v>47</v>
      </c>
      <c r="E45" s="90"/>
    </row>
    <row r="46" spans="1:5" x14ac:dyDescent="0.2">
      <c r="A46" s="97"/>
      <c r="B46" s="84">
        <v>29.57</v>
      </c>
      <c r="C46" s="125"/>
      <c r="D46" s="85" t="s">
        <v>50</v>
      </c>
      <c r="E46" s="90"/>
    </row>
    <row r="47" spans="1:5" x14ac:dyDescent="0.2">
      <c r="A47" s="97"/>
      <c r="B47" s="84"/>
      <c r="C47" s="86"/>
      <c r="D47" s="85"/>
      <c r="E47" s="90"/>
    </row>
    <row r="48" spans="1:5" x14ac:dyDescent="0.2">
      <c r="A48" s="97">
        <v>42827</v>
      </c>
      <c r="B48" s="84">
        <f>176.98+229.75</f>
        <v>406.73</v>
      </c>
      <c r="C48" s="86" t="s">
        <v>48</v>
      </c>
      <c r="D48" s="85" t="s">
        <v>49</v>
      </c>
      <c r="E48" s="90"/>
    </row>
    <row r="49" spans="1:5" x14ac:dyDescent="0.2">
      <c r="A49" s="97"/>
      <c r="B49" s="84"/>
      <c r="C49" s="86"/>
      <c r="D49" s="85"/>
      <c r="E49" s="90"/>
    </row>
    <row r="50" spans="1:5" x14ac:dyDescent="0.2">
      <c r="A50" s="97">
        <v>42844</v>
      </c>
      <c r="B50" s="84">
        <f>278.49+221.75</f>
        <v>500.24</v>
      </c>
      <c r="C50" s="124" t="s">
        <v>59</v>
      </c>
      <c r="D50" s="85" t="s">
        <v>49</v>
      </c>
      <c r="E50" s="90"/>
    </row>
    <row r="51" spans="1:5" x14ac:dyDescent="0.2">
      <c r="A51" s="97"/>
      <c r="B51" s="84">
        <v>51.66</v>
      </c>
      <c r="C51" s="125"/>
      <c r="D51" s="85" t="s">
        <v>53</v>
      </c>
      <c r="E51" s="90"/>
    </row>
    <row r="52" spans="1:5" x14ac:dyDescent="0.2">
      <c r="A52" s="97"/>
      <c r="B52" s="84">
        <v>4.0869565217391299</v>
      </c>
      <c r="C52" s="125"/>
      <c r="D52" s="85" t="s">
        <v>68</v>
      </c>
      <c r="E52" s="90"/>
    </row>
    <row r="53" spans="1:5" x14ac:dyDescent="0.2">
      <c r="A53" s="97"/>
      <c r="B53" s="84">
        <v>13.565217391304349</v>
      </c>
      <c r="C53" s="125"/>
      <c r="D53" s="85" t="s">
        <v>50</v>
      </c>
      <c r="E53" s="90"/>
    </row>
    <row r="54" spans="1:5" x14ac:dyDescent="0.2">
      <c r="A54" s="97"/>
      <c r="B54" s="84">
        <v>29.565217391304348</v>
      </c>
      <c r="C54" s="125"/>
      <c r="D54" s="85" t="s">
        <v>50</v>
      </c>
      <c r="E54" s="90"/>
    </row>
    <row r="55" spans="1:5" x14ac:dyDescent="0.2">
      <c r="A55" s="97"/>
      <c r="B55" s="84">
        <v>31.826086956521742</v>
      </c>
      <c r="C55" s="125"/>
      <c r="D55" s="85" t="s">
        <v>50</v>
      </c>
      <c r="E55" s="90"/>
    </row>
    <row r="56" spans="1:5" x14ac:dyDescent="0.2">
      <c r="A56" s="97"/>
      <c r="B56" s="84"/>
      <c r="C56" s="86"/>
      <c r="D56" s="85"/>
      <c r="E56" s="90"/>
    </row>
    <row r="57" spans="1:5" x14ac:dyDescent="0.2">
      <c r="A57" s="97">
        <v>42851</v>
      </c>
      <c r="B57" s="84">
        <f>199.01+269.49+147.09</f>
        <v>615.59</v>
      </c>
      <c r="C57" s="86" t="s">
        <v>60</v>
      </c>
      <c r="D57" s="85" t="s">
        <v>49</v>
      </c>
      <c r="E57" s="90"/>
    </row>
    <row r="58" spans="1:5" x14ac:dyDescent="0.2">
      <c r="A58" s="97"/>
      <c r="B58" s="84"/>
      <c r="C58" s="86"/>
      <c r="D58" s="85"/>
      <c r="E58" s="90"/>
    </row>
    <row r="59" spans="1:5" x14ac:dyDescent="0.2">
      <c r="A59" s="97" t="s">
        <v>66</v>
      </c>
      <c r="B59" s="84">
        <v>497.63</v>
      </c>
      <c r="C59" s="124" t="s">
        <v>67</v>
      </c>
      <c r="D59" s="85" t="s">
        <v>49</v>
      </c>
      <c r="E59" s="90"/>
    </row>
    <row r="60" spans="1:5" x14ac:dyDescent="0.2">
      <c r="A60" s="97"/>
      <c r="B60" s="84">
        <v>83.34</v>
      </c>
      <c r="C60" s="125"/>
      <c r="D60" s="85" t="s">
        <v>61</v>
      </c>
      <c r="E60" s="90"/>
    </row>
    <row r="61" spans="1:5" x14ac:dyDescent="0.2">
      <c r="A61" s="97"/>
      <c r="B61" s="84">
        <v>6.5217391304347823</v>
      </c>
      <c r="C61" s="125"/>
      <c r="D61" s="85" t="s">
        <v>68</v>
      </c>
      <c r="E61" s="90"/>
    </row>
    <row r="62" spans="1:5" x14ac:dyDescent="0.2">
      <c r="A62" s="97"/>
      <c r="B62" s="84">
        <v>7.8260869565217401</v>
      </c>
      <c r="C62" s="125"/>
      <c r="D62" s="85" t="s">
        <v>68</v>
      </c>
      <c r="E62" s="90"/>
    </row>
    <row r="63" spans="1:5" x14ac:dyDescent="0.2">
      <c r="A63" s="97"/>
      <c r="B63" s="84">
        <v>19.130434782608695</v>
      </c>
      <c r="C63" s="125"/>
      <c r="D63" s="85" t="s">
        <v>50</v>
      </c>
      <c r="E63" s="90"/>
    </row>
    <row r="64" spans="1:5" x14ac:dyDescent="0.2">
      <c r="A64" s="97"/>
      <c r="B64" s="84">
        <v>19.826086956521742</v>
      </c>
      <c r="C64" s="125"/>
      <c r="D64" s="85" t="s">
        <v>68</v>
      </c>
      <c r="E64" s="90"/>
    </row>
    <row r="65" spans="1:5" x14ac:dyDescent="0.2">
      <c r="A65" s="97"/>
      <c r="B65" s="84">
        <v>44.2</v>
      </c>
      <c r="C65" s="125"/>
      <c r="D65" s="85" t="s">
        <v>62</v>
      </c>
      <c r="E65" s="90"/>
    </row>
    <row r="66" spans="1:5" ht="12.75" customHeight="1" x14ac:dyDescent="0.2">
      <c r="A66" s="95"/>
      <c r="B66" s="79"/>
      <c r="C66" s="79"/>
      <c r="D66" s="79"/>
      <c r="E66" s="90"/>
    </row>
    <row r="67" spans="1:5" ht="19.5" customHeight="1" x14ac:dyDescent="0.2">
      <c r="A67" s="98" t="s">
        <v>4</v>
      </c>
      <c r="B67" s="58">
        <f>SUM(B17:B66)</f>
        <v>6382.1538260869575</v>
      </c>
      <c r="C67" s="79"/>
      <c r="D67" s="79"/>
      <c r="E67" s="90"/>
    </row>
    <row r="68" spans="1:5" ht="19.5" customHeight="1" x14ac:dyDescent="0.2">
      <c r="A68" s="122" t="s">
        <v>15</v>
      </c>
      <c r="B68" s="123"/>
      <c r="C68" s="123"/>
      <c r="D68" s="41"/>
      <c r="E68" s="90"/>
    </row>
    <row r="69" spans="1:5" s="40" customFormat="1" ht="25.5" customHeight="1" x14ac:dyDescent="0.2">
      <c r="A69" s="93" t="s">
        <v>0</v>
      </c>
      <c r="B69" s="38" t="s">
        <v>73</v>
      </c>
      <c r="C69" s="38" t="s">
        <v>75</v>
      </c>
      <c r="D69" s="38" t="s">
        <v>11</v>
      </c>
      <c r="E69" s="99"/>
    </row>
    <row r="70" spans="1:5" ht="12.75" customHeight="1" x14ac:dyDescent="0.2">
      <c r="A70" s="95"/>
      <c r="B70" s="79"/>
      <c r="C70" s="79"/>
      <c r="D70" s="79"/>
      <c r="E70" s="90"/>
    </row>
    <row r="71" spans="1:5" ht="12.75" customHeight="1" x14ac:dyDescent="0.2">
      <c r="A71" s="97">
        <v>42810</v>
      </c>
      <c r="B71" s="84">
        <v>12.08</v>
      </c>
      <c r="C71" s="86" t="s">
        <v>51</v>
      </c>
      <c r="D71" s="85" t="s">
        <v>57</v>
      </c>
      <c r="E71" s="90"/>
    </row>
    <row r="72" spans="1:5" ht="12.75" customHeight="1" x14ac:dyDescent="0.2">
      <c r="A72" s="97">
        <v>42832</v>
      </c>
      <c r="B72" s="84">
        <v>7.4782608695652177</v>
      </c>
      <c r="C72" s="86" t="s">
        <v>58</v>
      </c>
      <c r="D72" s="85" t="s">
        <v>50</v>
      </c>
      <c r="E72" s="90"/>
    </row>
    <row r="73" spans="1:5" ht="12.75" customHeight="1" x14ac:dyDescent="0.2">
      <c r="A73" s="97">
        <v>42857</v>
      </c>
      <c r="B73" s="84">
        <f>(11.83+9.65)*1.1</f>
        <v>23.628000000000004</v>
      </c>
      <c r="C73" s="86" t="s">
        <v>51</v>
      </c>
      <c r="D73" s="85" t="s">
        <v>57</v>
      </c>
      <c r="E73" s="90"/>
    </row>
    <row r="74" spans="1:5" ht="12.75" customHeight="1" x14ac:dyDescent="0.2">
      <c r="A74" s="97">
        <v>42860</v>
      </c>
      <c r="B74" s="84">
        <f>(14.35+9.65)*1.1</f>
        <v>26.400000000000002</v>
      </c>
      <c r="C74" s="86" t="s">
        <v>51</v>
      </c>
      <c r="D74" s="85" t="s">
        <v>57</v>
      </c>
      <c r="E74" s="90"/>
    </row>
    <row r="75" spans="1:5" ht="12.75" customHeight="1" x14ac:dyDescent="0.2">
      <c r="A75" s="97">
        <v>42908</v>
      </c>
      <c r="B75" s="84">
        <v>3.9130434782608701</v>
      </c>
      <c r="C75" s="86" t="s">
        <v>51</v>
      </c>
      <c r="D75" s="85" t="s">
        <v>50</v>
      </c>
      <c r="E75" s="90"/>
    </row>
    <row r="76" spans="1:5" ht="12.75" customHeight="1" x14ac:dyDescent="0.2">
      <c r="A76" s="95"/>
      <c r="B76" s="79"/>
      <c r="C76" s="79"/>
      <c r="D76" s="79"/>
      <c r="E76" s="90"/>
    </row>
    <row r="77" spans="1:5" ht="12.75" hidden="1" customHeight="1" x14ac:dyDescent="0.2">
      <c r="A77" s="95"/>
      <c r="B77" s="79"/>
      <c r="C77" s="79"/>
      <c r="D77" s="79"/>
      <c r="E77" s="90"/>
    </row>
    <row r="78" spans="1:5" ht="19.5" customHeight="1" x14ac:dyDescent="0.2">
      <c r="A78" s="98" t="s">
        <v>4</v>
      </c>
      <c r="B78" s="58">
        <f>SUM(B70:B77)</f>
        <v>73.499304347826097</v>
      </c>
      <c r="C78" s="79"/>
      <c r="D78" s="79"/>
      <c r="E78" s="90"/>
    </row>
    <row r="79" spans="1:5" s="8" customFormat="1" ht="20.25" customHeight="1" x14ac:dyDescent="0.2">
      <c r="A79" s="100" t="s">
        <v>7</v>
      </c>
      <c r="B79" s="59">
        <f>B14+B67+B78</f>
        <v>8418.6031304347835</v>
      </c>
      <c r="C79" s="9"/>
      <c r="D79" s="9"/>
      <c r="E79" s="101"/>
    </row>
    <row r="80" spans="1:5" s="53" customFormat="1" ht="4.5" customHeight="1" thickBot="1" x14ac:dyDescent="0.25">
      <c r="A80" s="102"/>
      <c r="B80" s="103"/>
      <c r="C80" s="104"/>
      <c r="D80" s="104"/>
      <c r="E80" s="105"/>
    </row>
    <row r="81" spans="1:4" s="55" customFormat="1" x14ac:dyDescent="0.2">
      <c r="A81" s="42"/>
      <c r="B81" s="3"/>
    </row>
    <row r="82" spans="1:4" s="55" customFormat="1" ht="12.6" customHeight="1" x14ac:dyDescent="0.2">
      <c r="A82" s="110"/>
      <c r="B82" s="110"/>
      <c r="C82" s="110"/>
    </row>
    <row r="83" spans="1:4" s="53" customFormat="1" ht="12.95" customHeight="1" x14ac:dyDescent="0.2">
      <c r="A83" s="111"/>
      <c r="B83" s="111"/>
      <c r="C83" s="111"/>
    </row>
    <row r="84" spans="1:4" x14ac:dyDescent="0.2">
      <c r="A84" s="50"/>
      <c r="B84" s="51"/>
      <c r="C84" s="53"/>
      <c r="D84" s="53"/>
    </row>
    <row r="85" spans="1:4" x14ac:dyDescent="0.2">
      <c r="A85" s="66"/>
      <c r="B85" s="51"/>
      <c r="C85" s="77"/>
      <c r="D85" s="77"/>
    </row>
    <row r="86" spans="1:4" x14ac:dyDescent="0.2">
      <c r="A86" s="66"/>
      <c r="B86" s="51"/>
      <c r="C86" s="65"/>
      <c r="D86" s="65"/>
    </row>
    <row r="87" spans="1:4" x14ac:dyDescent="0.2">
      <c r="A87" s="107"/>
      <c r="B87" s="107"/>
      <c r="C87" s="107"/>
      <c r="D87" s="107"/>
    </row>
    <row r="88" spans="1:4" x14ac:dyDescent="0.2">
      <c r="A88" s="37"/>
      <c r="B88" s="53"/>
      <c r="C88" s="53"/>
      <c r="D88" s="53"/>
    </row>
    <row r="89" spans="1:4" x14ac:dyDescent="0.2">
      <c r="A89" s="37"/>
      <c r="B89" s="53"/>
      <c r="C89" s="53"/>
      <c r="D89" s="53"/>
    </row>
    <row r="90" spans="1:4" x14ac:dyDescent="0.2">
      <c r="A90" s="37"/>
      <c r="B90" s="53"/>
      <c r="C90" s="53"/>
      <c r="D90" s="53"/>
    </row>
    <row r="91" spans="1:4" x14ac:dyDescent="0.2">
      <c r="A91" s="37"/>
      <c r="B91" s="53"/>
      <c r="C91" s="53"/>
      <c r="D91" s="53"/>
    </row>
    <row r="92" spans="1:4" x14ac:dyDescent="0.2">
      <c r="A92" s="37"/>
      <c r="B92" s="53"/>
      <c r="C92" s="53"/>
      <c r="D92" s="53"/>
    </row>
    <row r="93" spans="1:4" x14ac:dyDescent="0.2">
      <c r="A93" s="37"/>
      <c r="B93" s="53"/>
      <c r="C93" s="53"/>
      <c r="D93" s="53"/>
    </row>
    <row r="94" spans="1:4" x14ac:dyDescent="0.2">
      <c r="A94" s="37"/>
      <c r="B94" s="53"/>
      <c r="C94" s="53"/>
      <c r="D94" s="53"/>
    </row>
    <row r="95" spans="1:4" x14ac:dyDescent="0.2">
      <c r="A95" s="37"/>
      <c r="B95" s="53"/>
      <c r="C95" s="53"/>
      <c r="D95" s="53"/>
    </row>
    <row r="96" spans="1:4" x14ac:dyDescent="0.2">
      <c r="A96" s="37"/>
      <c r="B96" s="53"/>
      <c r="C96" s="53"/>
      <c r="D96" s="53"/>
    </row>
    <row r="97" spans="1:4" x14ac:dyDescent="0.2">
      <c r="A97" s="37"/>
      <c r="B97" s="53"/>
      <c r="C97" s="53"/>
      <c r="D97" s="53"/>
    </row>
    <row r="98" spans="1:4" x14ac:dyDescent="0.2">
      <c r="A98" s="37"/>
      <c r="B98" s="53"/>
      <c r="C98" s="53"/>
      <c r="D98" s="53"/>
    </row>
  </sheetData>
  <mergeCells count="22">
    <mergeCell ref="C33:C34"/>
    <mergeCell ref="C39:C40"/>
    <mergeCell ref="C42:C46"/>
    <mergeCell ref="C50:C55"/>
    <mergeCell ref="C59:C65"/>
    <mergeCell ref="C36:C37"/>
    <mergeCell ref="A87:D87"/>
    <mergeCell ref="A1:D1"/>
    <mergeCell ref="A82:C82"/>
    <mergeCell ref="A83:C83"/>
    <mergeCell ref="A7:D7"/>
    <mergeCell ref="B2:D2"/>
    <mergeCell ref="B3:D3"/>
    <mergeCell ref="B4:D4"/>
    <mergeCell ref="A5:D5"/>
    <mergeCell ref="A6:D6"/>
    <mergeCell ref="A15:C15"/>
    <mergeCell ref="A68:C68"/>
    <mergeCell ref="C10:C11"/>
    <mergeCell ref="C18:C19"/>
    <mergeCell ref="C21:C23"/>
    <mergeCell ref="C27:C31"/>
  </mergeCells>
  <printOptions gridLines="1"/>
  <pageMargins left="0.59055118110236227" right="0.39370078740157483" top="0.39370078740157483" bottom="0.39370078740157483" header="0.19685039370078741" footer="0.19685039370078741"/>
  <pageSetup paperSize="9" scale="62" fitToHeight="0" orientation="portrait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selection activeCell="C33" sqref="C33:C34"/>
    </sheetView>
  </sheetViews>
  <sheetFormatPr defaultColWidth="9.140625" defaultRowHeight="12.75" x14ac:dyDescent="0.2"/>
  <cols>
    <col min="1" max="2" width="23.5703125" style="14" customWidth="1"/>
    <col min="3" max="3" width="22.28515625" style="14" customWidth="1"/>
    <col min="4" max="6" width="27.5703125" style="14" customWidth="1"/>
    <col min="7" max="16384" width="9.140625" style="15"/>
  </cols>
  <sheetData>
    <row r="1" spans="1:7" ht="36" customHeight="1" x14ac:dyDescent="0.2">
      <c r="A1" s="128" t="s">
        <v>24</v>
      </c>
      <c r="B1" s="128"/>
      <c r="C1" s="128"/>
      <c r="D1" s="128"/>
      <c r="E1" s="128"/>
      <c r="F1" s="128"/>
    </row>
    <row r="2" spans="1:7" ht="36" customHeight="1" x14ac:dyDescent="0.2">
      <c r="A2" s="44" t="s">
        <v>8</v>
      </c>
      <c r="B2" s="114" t="str">
        <f>Travel!B2</f>
        <v>Electoral Commission</v>
      </c>
      <c r="C2" s="114"/>
      <c r="D2" s="114"/>
      <c r="E2" s="114"/>
      <c r="F2" s="114"/>
      <c r="G2" s="45"/>
    </row>
    <row r="3" spans="1:7" ht="36" customHeight="1" x14ac:dyDescent="0.2">
      <c r="A3" s="44" t="s">
        <v>9</v>
      </c>
      <c r="B3" s="115" t="str">
        <f>Travel!B3</f>
        <v>Alicia Wright</v>
      </c>
      <c r="C3" s="115"/>
      <c r="D3" s="115"/>
      <c r="E3" s="115"/>
      <c r="F3" s="115"/>
      <c r="G3" s="46"/>
    </row>
    <row r="4" spans="1:7" ht="36" customHeight="1" x14ac:dyDescent="0.2">
      <c r="A4" s="44" t="s">
        <v>3</v>
      </c>
      <c r="B4" s="115" t="str">
        <f>Travel!B4</f>
        <v>1 July 2016 to 30 June 2017</v>
      </c>
      <c r="C4" s="115"/>
      <c r="D4" s="115"/>
      <c r="E4" s="115"/>
      <c r="F4" s="115"/>
      <c r="G4" s="46"/>
    </row>
    <row r="5" spans="1:7" s="13" customFormat="1" ht="35.25" customHeight="1" x14ac:dyDescent="0.25">
      <c r="A5" s="132" t="s">
        <v>29</v>
      </c>
      <c r="B5" s="133"/>
      <c r="C5" s="134"/>
      <c r="D5" s="134"/>
      <c r="E5" s="134"/>
      <c r="F5" s="135"/>
    </row>
    <row r="6" spans="1:7" s="13" customFormat="1" ht="35.25" customHeight="1" x14ac:dyDescent="0.25">
      <c r="A6" s="129" t="s">
        <v>34</v>
      </c>
      <c r="B6" s="130"/>
      <c r="C6" s="130"/>
      <c r="D6" s="130"/>
      <c r="E6" s="130"/>
      <c r="F6" s="131"/>
    </row>
    <row r="7" spans="1:7" s="3" customFormat="1" ht="30.95" customHeight="1" x14ac:dyDescent="0.25">
      <c r="A7" s="126" t="s">
        <v>21</v>
      </c>
      <c r="B7" s="127"/>
      <c r="C7" s="5"/>
      <c r="D7" s="5"/>
      <c r="E7" s="5"/>
      <c r="F7" s="21"/>
    </row>
    <row r="8" spans="1:7" ht="25.5" x14ac:dyDescent="0.2">
      <c r="A8" s="22" t="s">
        <v>0</v>
      </c>
      <c r="B8" s="38" t="s">
        <v>45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19"/>
      <c r="F9" s="20"/>
    </row>
    <row r="10" spans="1:7" x14ac:dyDescent="0.2">
      <c r="A10" s="136" t="s">
        <v>69</v>
      </c>
      <c r="B10" s="137"/>
      <c r="C10" s="137"/>
      <c r="D10" s="137"/>
      <c r="F10" s="20"/>
    </row>
    <row r="11" spans="1:7" x14ac:dyDescent="0.2">
      <c r="A11" s="87"/>
      <c r="B11" s="84"/>
      <c r="C11" s="86"/>
      <c r="D11" s="85"/>
      <c r="E11" s="78"/>
      <c r="F11" s="80"/>
    </row>
    <row r="12" spans="1:7" ht="11.25" customHeight="1" x14ac:dyDescent="0.2">
      <c r="A12" s="19"/>
      <c r="F12" s="20"/>
    </row>
    <row r="13" spans="1:7" hidden="1" x14ac:dyDescent="0.2">
      <c r="A13" s="19"/>
      <c r="F13" s="20"/>
    </row>
    <row r="14" spans="1:7" s="18" customFormat="1" ht="25.5" hidden="1" customHeight="1" x14ac:dyDescent="0.2">
      <c r="A14" s="19"/>
      <c r="B14" s="14"/>
      <c r="C14" s="14"/>
      <c r="D14" s="14"/>
      <c r="E14" s="14"/>
      <c r="F14" s="20"/>
    </row>
    <row r="15" spans="1:7" ht="24.95" customHeight="1" x14ac:dyDescent="0.2">
      <c r="A15" s="54" t="s">
        <v>22</v>
      </c>
      <c r="B15" s="60">
        <f>SUM(B9:B14)</f>
        <v>0</v>
      </c>
      <c r="C15" s="23"/>
      <c r="D15" s="24"/>
      <c r="E15" s="24"/>
      <c r="F15" s="25"/>
    </row>
    <row r="16" spans="1:7" x14ac:dyDescent="0.2">
      <c r="A16" s="62"/>
      <c r="B16" s="27"/>
      <c r="C16" s="27"/>
      <c r="D16" s="27"/>
      <c r="E16" s="27"/>
      <c r="F16" s="28"/>
    </row>
    <row r="17" spans="1:6" x14ac:dyDescent="0.2">
      <c r="A17" s="42"/>
      <c r="B17" s="3"/>
      <c r="C17" s="55"/>
      <c r="F17" s="20"/>
    </row>
    <row r="18" spans="1:6" ht="12.75" customHeight="1" x14ac:dyDescent="0.2">
      <c r="A18" s="107"/>
      <c r="B18" s="107"/>
      <c r="C18" s="68"/>
      <c r="D18" s="68"/>
      <c r="E18" s="68"/>
      <c r="F18" s="69"/>
    </row>
    <row r="19" spans="1:6" x14ac:dyDescent="0.2">
      <c r="A19" s="56"/>
      <c r="B19" s="56"/>
      <c r="C19" s="56"/>
      <c r="D19" s="56"/>
      <c r="E19" s="56"/>
      <c r="F19" s="56"/>
    </row>
    <row r="20" spans="1:6" x14ac:dyDescent="0.2">
      <c r="A20" s="56"/>
      <c r="B20" s="56"/>
      <c r="C20" s="56"/>
      <c r="D20" s="56"/>
      <c r="E20" s="56"/>
      <c r="F20" s="56"/>
    </row>
    <row r="21" spans="1:6" x14ac:dyDescent="0.2">
      <c r="A21" s="56"/>
      <c r="B21" s="56"/>
      <c r="C21" s="56"/>
      <c r="D21" s="56"/>
      <c r="E21" s="56"/>
      <c r="F21" s="56"/>
    </row>
    <row r="22" spans="1:6" x14ac:dyDescent="0.2">
      <c r="A22" s="56"/>
      <c r="B22" s="56"/>
      <c r="C22" s="56"/>
      <c r="D22" s="56"/>
      <c r="E22" s="56"/>
      <c r="F22" s="56"/>
    </row>
    <row r="23" spans="1:6" x14ac:dyDescent="0.2">
      <c r="A23" s="56"/>
      <c r="B23" s="56"/>
      <c r="C23" s="56"/>
      <c r="D23" s="56"/>
      <c r="E23" s="56"/>
      <c r="F23" s="56"/>
    </row>
  </sheetData>
  <mergeCells count="9">
    <mergeCell ref="A18:B18"/>
    <mergeCell ref="A7:B7"/>
    <mergeCell ref="A1:F1"/>
    <mergeCell ref="A6:F6"/>
    <mergeCell ref="B2:F2"/>
    <mergeCell ref="B3:F3"/>
    <mergeCell ref="B4:F4"/>
    <mergeCell ref="A5:F5"/>
    <mergeCell ref="A10:D10"/>
  </mergeCells>
  <printOptions gridLines="1"/>
  <pageMargins left="0.59055118110236227" right="0.39370078740157483" top="0.39370078740157483" bottom="0.39370078740157483" header="0.19685039370078741" footer="0.19685039370078741"/>
  <pageSetup paperSize="9" scale="62" fitToHeight="0" orientation="portrait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workbookViewId="0">
      <selection activeCell="C33" sqref="C33:C34"/>
    </sheetView>
  </sheetViews>
  <sheetFormatPr defaultColWidth="9.140625" defaultRowHeight="12.75" x14ac:dyDescent="0.2"/>
  <cols>
    <col min="1" max="2" width="27.5703125" style="31" customWidth="1"/>
    <col min="3" max="3" width="23.7109375" style="31" customWidth="1"/>
    <col min="4" max="4" width="21.85546875" style="31" customWidth="1"/>
    <col min="5" max="5" width="21" style="31" customWidth="1"/>
    <col min="6" max="16384" width="9.140625" style="34"/>
  </cols>
  <sheetData>
    <row r="1" spans="1:7" ht="36" customHeight="1" x14ac:dyDescent="0.2">
      <c r="A1" s="128" t="s">
        <v>24</v>
      </c>
      <c r="B1" s="128"/>
      <c r="C1" s="128"/>
      <c r="D1" s="128"/>
      <c r="E1" s="128"/>
      <c r="F1" s="64"/>
    </row>
    <row r="2" spans="1:7" ht="36" customHeight="1" x14ac:dyDescent="0.2">
      <c r="A2" s="44" t="s">
        <v>8</v>
      </c>
      <c r="B2" s="114" t="str">
        <f>Travel!B2</f>
        <v>Electoral Commission</v>
      </c>
      <c r="C2" s="114"/>
      <c r="D2" s="114"/>
      <c r="E2" s="114"/>
      <c r="F2" s="45"/>
      <c r="G2" s="45"/>
    </row>
    <row r="3" spans="1:7" ht="36" customHeight="1" x14ac:dyDescent="0.2">
      <c r="A3" s="44" t="s">
        <v>9</v>
      </c>
      <c r="B3" s="115" t="str">
        <f>Travel!B3</f>
        <v>Alicia Wright</v>
      </c>
      <c r="C3" s="115"/>
      <c r="D3" s="115"/>
      <c r="E3" s="115"/>
      <c r="F3" s="46"/>
      <c r="G3" s="46"/>
    </row>
    <row r="4" spans="1:7" ht="36" customHeight="1" x14ac:dyDescent="0.2">
      <c r="A4" s="44" t="s">
        <v>3</v>
      </c>
      <c r="B4" s="115" t="str">
        <f>Travel!B4</f>
        <v>1 July 2016 to 30 June 2017</v>
      </c>
      <c r="C4" s="115"/>
      <c r="D4" s="115"/>
      <c r="E4" s="115"/>
      <c r="F4" s="46"/>
      <c r="G4" s="46"/>
    </row>
    <row r="5" spans="1:7" ht="36" customHeight="1" x14ac:dyDescent="0.2">
      <c r="A5" s="140" t="s">
        <v>77</v>
      </c>
      <c r="B5" s="141"/>
      <c r="C5" s="141"/>
      <c r="D5" s="141"/>
      <c r="E5" s="142"/>
    </row>
    <row r="6" spans="1:7" ht="20.100000000000001" customHeight="1" x14ac:dyDescent="0.2">
      <c r="A6" s="138" t="s">
        <v>31</v>
      </c>
      <c r="B6" s="138"/>
      <c r="C6" s="138"/>
      <c r="D6" s="138"/>
      <c r="E6" s="139"/>
      <c r="F6" s="47"/>
      <c r="G6" s="47"/>
    </row>
    <row r="7" spans="1:7" ht="20.25" customHeight="1" x14ac:dyDescent="0.25">
      <c r="A7" s="29" t="s">
        <v>20</v>
      </c>
      <c r="B7" s="5"/>
      <c r="C7" s="5"/>
      <c r="D7" s="5"/>
      <c r="E7" s="21"/>
    </row>
    <row r="8" spans="1:7" ht="25.5" x14ac:dyDescent="0.2">
      <c r="A8" s="22" t="s">
        <v>0</v>
      </c>
      <c r="B8" s="2" t="s">
        <v>28</v>
      </c>
      <c r="C8" s="2" t="s">
        <v>26</v>
      </c>
      <c r="D8" s="2" t="s">
        <v>76</v>
      </c>
      <c r="E8" s="10" t="s">
        <v>35</v>
      </c>
    </row>
    <row r="9" spans="1:7" x14ac:dyDescent="0.2">
      <c r="A9" s="32"/>
      <c r="E9" s="33"/>
    </row>
    <row r="10" spans="1:7" x14ac:dyDescent="0.2">
      <c r="A10" s="136" t="s">
        <v>69</v>
      </c>
      <c r="B10" s="137"/>
      <c r="C10" s="137"/>
      <c r="D10" s="137"/>
      <c r="E10" s="43"/>
    </row>
    <row r="11" spans="1:7" x14ac:dyDescent="0.2">
      <c r="A11" s="32"/>
      <c r="E11" s="33"/>
    </row>
    <row r="12" spans="1:7" hidden="1" x14ac:dyDescent="0.2">
      <c r="A12" s="32"/>
      <c r="E12" s="33"/>
    </row>
    <row r="13" spans="1:7" ht="27.95" customHeight="1" x14ac:dyDescent="0.2">
      <c r="A13" s="30" t="s">
        <v>23</v>
      </c>
      <c r="B13" s="106" t="s">
        <v>19</v>
      </c>
      <c r="C13" s="23"/>
      <c r="D13" s="67">
        <f>SUM(D9:D12)</f>
        <v>0</v>
      </c>
      <c r="E13" s="25"/>
    </row>
    <row r="14" spans="1:7" x14ac:dyDescent="0.2">
      <c r="A14" s="26"/>
      <c r="B14" s="48"/>
      <c r="C14" s="27"/>
      <c r="D14" s="2"/>
      <c r="E14" s="28"/>
    </row>
    <row r="15" spans="1:7" x14ac:dyDescent="0.2">
      <c r="A15" s="70"/>
      <c r="B15" s="71"/>
      <c r="C15" s="71"/>
      <c r="D15" s="71"/>
      <c r="E15" s="72"/>
    </row>
  </sheetData>
  <mergeCells count="7">
    <mergeCell ref="A10:D10"/>
    <mergeCell ref="A1:E1"/>
    <mergeCell ref="A6:E6"/>
    <mergeCell ref="B2:E2"/>
    <mergeCell ref="B3:E3"/>
    <mergeCell ref="B4:E4"/>
    <mergeCell ref="A5:E5"/>
  </mergeCells>
  <printOptions gridLines="1"/>
  <pageMargins left="0.59055118110236227" right="0.39370078740157483" top="0.39370078740157483" bottom="0.39370078740157483" header="0.19685039370078741" footer="0.19685039370078741"/>
  <pageSetup paperSize="9" scale="77" fitToHeight="0" orientation="portrait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33" sqref="C33:C34"/>
    </sheetView>
  </sheetViews>
  <sheetFormatPr defaultColWidth="9.140625" defaultRowHeight="12.75" x14ac:dyDescent="0.2"/>
  <cols>
    <col min="1" max="1" width="24.140625" style="11" customWidth="1"/>
    <col min="2" max="2" width="13.5703125" style="11" customWidth="1"/>
    <col min="3" max="3" width="27.5703125" style="11" customWidth="1"/>
    <col min="4" max="4" width="24.7109375" style="11" customWidth="1"/>
    <col min="5" max="5" width="15.7109375" style="11" customWidth="1"/>
    <col min="6" max="16384" width="9.140625" style="12"/>
  </cols>
  <sheetData>
    <row r="1" spans="1:5" ht="36" customHeight="1" x14ac:dyDescent="0.2">
      <c r="A1" s="128" t="s">
        <v>24</v>
      </c>
      <c r="B1" s="128"/>
      <c r="C1" s="128"/>
      <c r="D1" s="128"/>
      <c r="E1" s="128"/>
    </row>
    <row r="2" spans="1:5" ht="36" customHeight="1" x14ac:dyDescent="0.2">
      <c r="A2" s="44" t="s">
        <v>8</v>
      </c>
      <c r="B2" s="114" t="str">
        <f>Travel!B2</f>
        <v>Electoral Commission</v>
      </c>
      <c r="C2" s="114"/>
      <c r="D2" s="114"/>
      <c r="E2" s="114"/>
    </row>
    <row r="3" spans="1:5" ht="36" customHeight="1" x14ac:dyDescent="0.2">
      <c r="A3" s="44" t="s">
        <v>9</v>
      </c>
      <c r="B3" s="115" t="str">
        <f>Travel!B3</f>
        <v>Alicia Wright</v>
      </c>
      <c r="C3" s="115"/>
      <c r="D3" s="115"/>
      <c r="E3" s="115"/>
    </row>
    <row r="4" spans="1:5" ht="36" customHeight="1" x14ac:dyDescent="0.2">
      <c r="A4" s="44" t="s">
        <v>3</v>
      </c>
      <c r="B4" s="115" t="str">
        <f>Travel!B4</f>
        <v>1 July 2016 to 30 June 2017</v>
      </c>
      <c r="C4" s="115"/>
      <c r="D4" s="115"/>
      <c r="E4" s="115"/>
    </row>
    <row r="5" spans="1:5" ht="36" customHeight="1" x14ac:dyDescent="0.2">
      <c r="A5" s="148" t="s">
        <v>6</v>
      </c>
      <c r="B5" s="149"/>
      <c r="C5" s="134"/>
      <c r="D5" s="134"/>
      <c r="E5" s="135"/>
    </row>
    <row r="6" spans="1:5" ht="36" customHeight="1" x14ac:dyDescent="0.2">
      <c r="A6" s="145" t="s">
        <v>30</v>
      </c>
      <c r="B6" s="146"/>
      <c r="C6" s="146"/>
      <c r="D6" s="146"/>
      <c r="E6" s="147"/>
    </row>
    <row r="7" spans="1:5" ht="36" customHeight="1" x14ac:dyDescent="0.25">
      <c r="A7" s="143" t="s">
        <v>6</v>
      </c>
      <c r="B7" s="144"/>
      <c r="C7" s="5"/>
      <c r="D7" s="5"/>
      <c r="E7" s="21"/>
    </row>
    <row r="8" spans="1:5" ht="25.5" x14ac:dyDescent="0.2">
      <c r="A8" s="22" t="s">
        <v>0</v>
      </c>
      <c r="B8" s="2" t="s">
        <v>73</v>
      </c>
      <c r="C8" s="2" t="s">
        <v>72</v>
      </c>
      <c r="D8" s="2" t="s">
        <v>71</v>
      </c>
      <c r="E8" s="10" t="s">
        <v>2</v>
      </c>
    </row>
    <row r="9" spans="1:5" x14ac:dyDescent="0.2">
      <c r="A9" s="19"/>
      <c r="B9" s="14"/>
      <c r="C9" s="14"/>
      <c r="D9" s="14"/>
      <c r="E9" s="20"/>
    </row>
    <row r="10" spans="1:5" x14ac:dyDescent="0.2">
      <c r="A10" s="83">
        <v>42781</v>
      </c>
      <c r="B10" s="84">
        <v>22.17</v>
      </c>
      <c r="C10" s="86" t="s">
        <v>51</v>
      </c>
      <c r="D10" s="85" t="s">
        <v>68</v>
      </c>
      <c r="E10" s="20" t="s">
        <v>70</v>
      </c>
    </row>
    <row r="11" spans="1:5" x14ac:dyDescent="0.2">
      <c r="A11" s="83">
        <v>42800</v>
      </c>
      <c r="B11" s="84">
        <v>6.89</v>
      </c>
      <c r="C11" s="86" t="s">
        <v>51</v>
      </c>
      <c r="D11" s="85" t="s">
        <v>68</v>
      </c>
      <c r="E11" s="80" t="s">
        <v>70</v>
      </c>
    </row>
    <row r="12" spans="1:5" x14ac:dyDescent="0.2">
      <c r="A12" s="83">
        <v>42837</v>
      </c>
      <c r="B12" s="84">
        <v>6.9652173913043471</v>
      </c>
      <c r="C12" s="86" t="s">
        <v>51</v>
      </c>
      <c r="D12" s="85" t="s">
        <v>68</v>
      </c>
      <c r="E12" s="80" t="s">
        <v>70</v>
      </c>
    </row>
    <row r="13" spans="1:5" x14ac:dyDescent="0.2">
      <c r="A13" s="83">
        <v>42851</v>
      </c>
      <c r="B13" s="84">
        <v>15.65217391304348</v>
      </c>
      <c r="C13" s="86" t="s">
        <v>51</v>
      </c>
      <c r="D13" s="85" t="s">
        <v>68</v>
      </c>
      <c r="E13" s="80" t="s">
        <v>70</v>
      </c>
    </row>
    <row r="14" spans="1:5" x14ac:dyDescent="0.2">
      <c r="A14" s="83">
        <v>42888</v>
      </c>
      <c r="B14" s="84">
        <v>11.739130434782609</v>
      </c>
      <c r="C14" s="86" t="s">
        <v>51</v>
      </c>
      <c r="D14" s="85" t="s">
        <v>68</v>
      </c>
      <c r="E14" s="80" t="s">
        <v>70</v>
      </c>
    </row>
    <row r="15" spans="1:5" x14ac:dyDescent="0.2">
      <c r="A15" s="19"/>
      <c r="B15" s="14"/>
      <c r="C15" s="14"/>
      <c r="D15" s="14"/>
      <c r="E15" s="20"/>
    </row>
    <row r="16" spans="1:5" ht="14.1" customHeight="1" x14ac:dyDescent="0.2">
      <c r="A16" s="36" t="s">
        <v>14</v>
      </c>
      <c r="B16" s="61">
        <f>SUM(B9:B15)</f>
        <v>63.416521739130445</v>
      </c>
      <c r="C16" s="16"/>
      <c r="D16" s="17"/>
      <c r="E16" s="35"/>
    </row>
    <row r="17" spans="1:6" ht="14.1" customHeight="1" x14ac:dyDescent="0.2">
      <c r="A17" s="63"/>
      <c r="B17" s="61"/>
      <c r="C17" s="16"/>
      <c r="D17" s="17"/>
      <c r="E17" s="76"/>
    </row>
    <row r="18" spans="1:6" x14ac:dyDescent="0.2">
      <c r="A18" s="73"/>
      <c r="B18" s="52"/>
      <c r="C18" s="74"/>
      <c r="D18" s="74"/>
      <c r="E18" s="75"/>
      <c r="F18" s="15"/>
    </row>
    <row r="19" spans="1:6" x14ac:dyDescent="0.2">
      <c r="A19" s="19"/>
      <c r="B19" s="14"/>
      <c r="C19" s="14"/>
      <c r="D19" s="14"/>
      <c r="E19" s="49"/>
      <c r="F19" s="15"/>
    </row>
    <row r="20" spans="1:6" x14ac:dyDescent="0.2">
      <c r="A20" s="19"/>
      <c r="B20" s="14"/>
      <c r="C20" s="14"/>
      <c r="D20" s="14"/>
      <c r="E20" s="49"/>
      <c r="F20" s="15"/>
    </row>
    <row r="21" spans="1:6" x14ac:dyDescent="0.2">
      <c r="A21" s="19"/>
      <c r="B21" s="14"/>
      <c r="C21" s="14"/>
      <c r="D21" s="14"/>
      <c r="E21" s="49"/>
      <c r="F21" s="15"/>
    </row>
    <row r="22" spans="1:6" x14ac:dyDescent="0.2">
      <c r="A22" s="19"/>
      <c r="B22" s="14"/>
      <c r="C22" s="14"/>
      <c r="D22" s="14"/>
      <c r="E22" s="49"/>
      <c r="F22" s="15"/>
    </row>
    <row r="23" spans="1:6" x14ac:dyDescent="0.2">
      <c r="A23" s="49"/>
      <c r="B23" s="49"/>
      <c r="C23" s="49"/>
      <c r="D23" s="49"/>
      <c r="E23" s="49"/>
    </row>
    <row r="24" spans="1:6" x14ac:dyDescent="0.2">
      <c r="A24" s="49"/>
      <c r="B24" s="49"/>
      <c r="C24" s="49"/>
      <c r="D24" s="49"/>
      <c r="E24" s="49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59055118110236227" right="0.39370078740157483" top="0.39370078740157483" bottom="0.39370078740157483" header="0.19685039370078741" footer="0.19685039370078741"/>
  <pageSetup paperSize="9" scale="89" fitToHeight="0" orientation="portrait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Kevin Jones</cp:lastModifiedBy>
  <cp:lastPrinted>2017-07-26T02:47:16Z</cp:lastPrinted>
  <dcterms:created xsi:type="dcterms:W3CDTF">2010-10-17T20:59:02Z</dcterms:created>
  <dcterms:modified xsi:type="dcterms:W3CDTF">2017-07-26T02:48:30Z</dcterms:modified>
</cp:coreProperties>
</file>